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1童軍業務\03. 童軍教育活動\112年童軍教育活動\03  112 三五童軍節\01 活動\"/>
    </mc:Choice>
  </mc:AlternateContent>
  <bookViews>
    <workbookView xWindow="0" yWindow="0" windowWidth="19200" windowHeight="6560"/>
  </bookViews>
  <sheets>
    <sheet name="團車次" sheetId="3" r:id="rId1"/>
  </sheets>
  <definedNames>
    <definedName name="_xlnm.Print_Titles" localSheetId="0">團車次!$2:$2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3" l="1"/>
  <c r="O44" i="3" s="1"/>
  <c r="F45" i="3" l="1"/>
  <c r="P37" i="3"/>
  <c r="F15" i="3"/>
  <c r="O15" i="3" s="1"/>
  <c r="E37" i="3"/>
  <c r="D37" i="3"/>
  <c r="F27" i="3"/>
  <c r="O27" i="3" s="1"/>
  <c r="F36" i="3"/>
  <c r="O36" i="3" s="1"/>
  <c r="F35" i="3"/>
  <c r="O35" i="3" s="1"/>
  <c r="P56" i="3" l="1"/>
  <c r="E56" i="3"/>
  <c r="D56" i="3"/>
  <c r="F47" i="3" l="1"/>
  <c r="F34" i="3"/>
  <c r="F4" i="3"/>
  <c r="O4" i="3" s="1"/>
  <c r="F23" i="3"/>
  <c r="O23" i="3" s="1"/>
  <c r="O34" i="3" l="1"/>
  <c r="G34" i="3"/>
  <c r="P57" i="3"/>
  <c r="F22" i="3"/>
  <c r="O22" i="3" s="1"/>
  <c r="F24" i="3"/>
  <c r="O24" i="3" s="1"/>
  <c r="F55" i="3"/>
  <c r="O55" i="3" s="1"/>
  <c r="G23" i="3" l="1"/>
  <c r="F40" i="3"/>
  <c r="O40" i="3" s="1"/>
  <c r="F39" i="3"/>
  <c r="D57" i="3"/>
  <c r="E57" i="3"/>
  <c r="F51" i="3"/>
  <c r="O51" i="3" s="1"/>
  <c r="F54" i="3"/>
  <c r="G54" i="3" s="1"/>
  <c r="F53" i="3"/>
  <c r="F52" i="3"/>
  <c r="F50" i="3"/>
  <c r="O50" i="3" s="1"/>
  <c r="F49" i="3"/>
  <c r="O49" i="3" s="1"/>
  <c r="F48" i="3"/>
  <c r="O47" i="3"/>
  <c r="F46" i="3"/>
  <c r="F43" i="3"/>
  <c r="O43" i="3" s="1"/>
  <c r="F42" i="3"/>
  <c r="O42" i="3" s="1"/>
  <c r="F41" i="3"/>
  <c r="F32" i="3"/>
  <c r="F28" i="3"/>
  <c r="O28" i="3" s="1"/>
  <c r="F19" i="3"/>
  <c r="F6" i="3"/>
  <c r="F18" i="3"/>
  <c r="O18" i="3" s="1"/>
  <c r="F26" i="3"/>
  <c r="G26" i="3" s="1"/>
  <c r="F14" i="3"/>
  <c r="G14" i="3" s="1"/>
  <c r="F33" i="3"/>
  <c r="O33" i="3" s="1"/>
  <c r="F25" i="3"/>
  <c r="F17" i="3"/>
  <c r="F12" i="3"/>
  <c r="O12" i="3" s="1"/>
  <c r="F11" i="3"/>
  <c r="F10" i="3"/>
  <c r="G10" i="3" s="1"/>
  <c r="F9" i="3"/>
  <c r="F31" i="3"/>
  <c r="F8" i="3"/>
  <c r="F7" i="3"/>
  <c r="O7" i="3" s="1"/>
  <c r="F29" i="3"/>
  <c r="F16" i="3"/>
  <c r="O16" i="3" s="1"/>
  <c r="F5" i="3"/>
  <c r="F20" i="3"/>
  <c r="F13" i="3"/>
  <c r="O13" i="3" s="1"/>
  <c r="F30" i="3"/>
  <c r="O30" i="3" s="1"/>
  <c r="F21" i="3"/>
  <c r="O21" i="3" s="1"/>
  <c r="F3" i="3"/>
  <c r="G52" i="3" l="1"/>
  <c r="G39" i="3"/>
  <c r="O41" i="3"/>
  <c r="F37" i="3"/>
  <c r="G11" i="3"/>
  <c r="O29" i="3"/>
  <c r="G29" i="3"/>
  <c r="O48" i="3"/>
  <c r="F56" i="3"/>
  <c r="O20" i="3"/>
  <c r="G20" i="3"/>
  <c r="O54" i="3"/>
  <c r="O52" i="3"/>
  <c r="O46" i="3"/>
  <c r="G46" i="3"/>
  <c r="O53" i="3"/>
  <c r="O39" i="3"/>
  <c r="G3" i="3"/>
  <c r="G31" i="3"/>
  <c r="O10" i="3"/>
  <c r="O25" i="3"/>
  <c r="G25" i="3"/>
  <c r="O32" i="3"/>
  <c r="O5" i="3"/>
  <c r="G5" i="3"/>
  <c r="O8" i="3"/>
  <c r="G8" i="3"/>
  <c r="O11" i="3"/>
  <c r="O6" i="3"/>
  <c r="G6" i="3"/>
  <c r="O14" i="3"/>
  <c r="O19" i="3"/>
  <c r="G19" i="3"/>
  <c r="O31" i="3"/>
  <c r="O3" i="3"/>
  <c r="O9" i="3"/>
  <c r="G9" i="3"/>
  <c r="G16" i="3"/>
  <c r="O17" i="3"/>
  <c r="O26" i="3"/>
  <c r="O37" i="3" l="1"/>
  <c r="G37" i="3"/>
  <c r="O56" i="3"/>
  <c r="F57" i="3"/>
  <c r="O57" i="3" l="1"/>
</calcChain>
</file>

<file path=xl/sharedStrings.xml><?xml version="1.0" encoding="utf-8"?>
<sst xmlns="http://schemas.openxmlformats.org/spreadsheetml/2006/main" count="253" uniqueCount="171">
  <si>
    <t>組別</t>
  </si>
  <si>
    <t>隊伍名稱</t>
  </si>
  <si>
    <t>幼童軍組</t>
  </si>
  <si>
    <t>日新國小</t>
  </si>
  <si>
    <t>自行前往</t>
  </si>
  <si>
    <t>素</t>
  </si>
  <si>
    <t>永豐國小</t>
  </si>
  <si>
    <t>黃玉妃</t>
  </si>
  <si>
    <t>湖南國小</t>
  </si>
  <si>
    <t>福德國小</t>
  </si>
  <si>
    <t>大湖國小</t>
  </si>
  <si>
    <t>新興國小</t>
  </si>
  <si>
    <t>湖西國小</t>
  </si>
  <si>
    <t>洪清雲</t>
  </si>
  <si>
    <t>和仁國小</t>
  </si>
  <si>
    <t>梁昭元</t>
  </si>
  <si>
    <t>東溪國小</t>
  </si>
  <si>
    <t>華龍國小</t>
  </si>
  <si>
    <t>大興國小</t>
  </si>
  <si>
    <t>施雅真</t>
  </si>
  <si>
    <t>大榮國小</t>
  </si>
  <si>
    <t>田頭國小</t>
  </si>
  <si>
    <t>沈偉良</t>
  </si>
  <si>
    <t>王功國小</t>
  </si>
  <si>
    <t>南港國小</t>
  </si>
  <si>
    <t>漢寶國小</t>
  </si>
  <si>
    <t>許麗玲</t>
  </si>
  <si>
    <t>饒明國小</t>
  </si>
  <si>
    <t>張景銘</t>
  </si>
  <si>
    <t>中和國小</t>
  </si>
  <si>
    <t>黃淑慧</t>
  </si>
  <si>
    <t>線西國小</t>
  </si>
  <si>
    <t>王秀琲</t>
  </si>
  <si>
    <t>文開國小</t>
  </si>
  <si>
    <t>劉慶隆</t>
  </si>
  <si>
    <t>鹿東國小</t>
  </si>
  <si>
    <t>明正國小</t>
  </si>
  <si>
    <t>和東國小</t>
  </si>
  <si>
    <t>童軍組</t>
  </si>
  <si>
    <t>員林國中</t>
  </si>
  <si>
    <t>謝松翰</t>
  </si>
  <si>
    <t>0928-360706</t>
  </si>
  <si>
    <t>精誠高中</t>
  </si>
  <si>
    <t>草湖國中</t>
  </si>
  <si>
    <t>田中高中</t>
  </si>
  <si>
    <t>陳佳君</t>
  </si>
  <si>
    <t>秀水國中</t>
  </si>
  <si>
    <t>大城國中</t>
  </si>
  <si>
    <t>陳綉嬋</t>
  </si>
  <si>
    <t>彰興國中</t>
  </si>
  <si>
    <t>行義組</t>
  </si>
  <si>
    <t>北斗家商</t>
  </si>
  <si>
    <t>秀水高工</t>
  </si>
  <si>
    <t>鹿港高中</t>
  </si>
  <si>
    <t>序</t>
    <phoneticPr fontId="1" type="noConversion"/>
  </si>
  <si>
    <t>學生</t>
    <phoneticPr fontId="1" type="noConversion"/>
  </si>
  <si>
    <t>合計</t>
    <phoneticPr fontId="1" type="noConversion"/>
  </si>
  <si>
    <t>葷</t>
    <phoneticPr fontId="1" type="noConversion"/>
  </si>
  <si>
    <t>老師</t>
    <phoneticPr fontId="1" type="noConversion"/>
  </si>
  <si>
    <t>1生素</t>
    <phoneticPr fontId="1" type="noConversion"/>
  </si>
  <si>
    <t>1師素</t>
    <phoneticPr fontId="1" type="noConversion"/>
  </si>
  <si>
    <t>周榮裕</t>
  </si>
  <si>
    <t>小   計</t>
    <phoneticPr fontId="1" type="noConversion"/>
  </si>
  <si>
    <t>總   計</t>
    <phoneticPr fontId="1" type="noConversion"/>
  </si>
  <si>
    <t>和美高中</t>
    <phoneticPr fontId="1" type="noConversion"/>
  </si>
  <si>
    <t>南興國小</t>
    <phoneticPr fontId="1" type="noConversion"/>
  </si>
  <si>
    <t>彰化藝術高中</t>
  </si>
  <si>
    <t>溪湖國中-1</t>
    <phoneticPr fontId="1" type="noConversion"/>
  </si>
  <si>
    <t>溪湖國中-2</t>
    <phoneticPr fontId="1" type="noConversion"/>
  </si>
  <si>
    <t>人數</t>
    <phoneticPr fontId="1" type="noConversion"/>
  </si>
  <si>
    <t>周靜妤</t>
  </si>
  <si>
    <t>信義國中小</t>
  </si>
  <si>
    <t>鄭昭信</t>
  </si>
  <si>
    <t>鹿港國中</t>
  </si>
  <si>
    <t>吳文欽</t>
  </si>
  <si>
    <t>0952-478987</t>
  </si>
  <si>
    <t>彰化飛鷹</t>
    <phoneticPr fontId="1" type="noConversion"/>
  </si>
  <si>
    <t>溪州國小</t>
    <phoneticPr fontId="1" type="noConversion"/>
  </si>
  <si>
    <t>員林佛光</t>
    <phoneticPr fontId="1" type="noConversion"/>
  </si>
  <si>
    <t>明道大學複式團</t>
    <phoneticPr fontId="1" type="noConversion"/>
  </si>
  <si>
    <t>團車次</t>
    <phoneticPr fontId="1" type="noConversion"/>
  </si>
  <si>
    <t>幼童軍組</t>
    <phoneticPr fontId="1" type="noConversion"/>
  </si>
  <si>
    <t>華南國小</t>
    <phoneticPr fontId="1" type="noConversion"/>
  </si>
  <si>
    <t>車長</t>
    <phoneticPr fontId="1" type="noConversion"/>
  </si>
  <si>
    <t>電話</t>
    <phoneticPr fontId="1" type="noConversion"/>
  </si>
  <si>
    <t>司機</t>
    <phoneticPr fontId="1" type="noConversion"/>
  </si>
  <si>
    <t>車號</t>
    <phoneticPr fontId="1" type="noConversion"/>
  </si>
  <si>
    <t>0936-163746</t>
    <phoneticPr fontId="1" type="noConversion"/>
  </si>
  <si>
    <t>0926-704335</t>
    <phoneticPr fontId="1" type="noConversion"/>
  </si>
  <si>
    <t>0918-138933</t>
    <phoneticPr fontId="1" type="noConversion"/>
  </si>
  <si>
    <t>0933-558607</t>
    <phoneticPr fontId="1" type="noConversion"/>
  </si>
  <si>
    <t>0958-882107</t>
    <phoneticPr fontId="1" type="noConversion"/>
  </si>
  <si>
    <t>0910-598512</t>
    <phoneticPr fontId="1" type="noConversion"/>
  </si>
  <si>
    <t>0935-673636</t>
    <phoneticPr fontId="1" type="noConversion"/>
  </si>
  <si>
    <t>0911-871169</t>
    <phoneticPr fontId="1" type="noConversion"/>
  </si>
  <si>
    <t>0910-473973</t>
    <phoneticPr fontId="1" type="noConversion"/>
  </si>
  <si>
    <t>0937-795646</t>
    <phoneticPr fontId="1" type="noConversion"/>
  </si>
  <si>
    <t>0916-291219</t>
    <phoneticPr fontId="1" type="noConversion"/>
  </si>
  <si>
    <t>福興國小</t>
    <phoneticPr fontId="1" type="noConversion"/>
  </si>
  <si>
    <t>明禮國小</t>
    <phoneticPr fontId="1" type="noConversion"/>
  </si>
  <si>
    <t>伸港國中</t>
    <phoneticPr fontId="1" type="noConversion"/>
  </si>
  <si>
    <r>
      <t>4.本次編團有幾團為</t>
    </r>
    <r>
      <rPr>
        <b/>
        <sz val="12"/>
        <color rgb="FFFF0000"/>
        <rFont val="標楷體"/>
        <family val="4"/>
        <charset val="136"/>
      </rPr>
      <t>混合編團</t>
    </r>
    <r>
      <rPr>
        <b/>
        <sz val="12"/>
        <color theme="1"/>
        <rFont val="標楷體"/>
        <family val="4"/>
        <charset val="136"/>
      </rPr>
      <t>，請年齡較長之童軍夥伴，帶領年齡較小幼童軍，展現各團精神，闖關活動時請以報名單位(各校或各社區團)進行闖關，並由報名單位</t>
    </r>
    <r>
      <rPr>
        <b/>
        <sz val="12"/>
        <color rgb="FFFF0000"/>
        <rFont val="標楷體"/>
        <family val="4"/>
        <charset val="136"/>
      </rPr>
      <t>自行做小隊區分</t>
    </r>
    <r>
      <rPr>
        <b/>
        <sz val="12"/>
        <color theme="1"/>
        <rFont val="標楷體"/>
        <family val="4"/>
        <charset val="136"/>
      </rPr>
      <t>，報名人數較少之單位，可兩校</t>
    </r>
    <r>
      <rPr>
        <b/>
        <sz val="12"/>
        <color rgb="FFFF0000"/>
        <rFont val="標楷體"/>
        <family val="4"/>
        <charset val="136"/>
      </rPr>
      <t>合併為1小隊</t>
    </r>
    <r>
      <rPr>
        <b/>
        <sz val="12"/>
        <color theme="1"/>
        <rFont val="標楷體"/>
        <family val="4"/>
        <charset val="136"/>
      </rPr>
      <t>進行闖關。</t>
    </r>
    <phoneticPr fontId="1" type="noConversion"/>
  </si>
  <si>
    <r>
      <t xml:space="preserve">       彰化縣112年三五童軍節慶祝大會團車次分配表    </t>
    </r>
    <r>
      <rPr>
        <b/>
        <sz val="12"/>
        <color theme="1"/>
        <rFont val="標楷體"/>
        <family val="4"/>
        <charset val="136"/>
      </rPr>
      <t>112.03.03(五) 八卦山大佛馬路前下車</t>
    </r>
    <phoneticPr fontId="1" type="noConversion"/>
  </si>
  <si>
    <t>0936-562077</t>
    <phoneticPr fontId="1" type="noConversion"/>
  </si>
  <si>
    <t>0910-698138</t>
    <phoneticPr fontId="1" type="noConversion"/>
  </si>
  <si>
    <t>0937-774036</t>
    <phoneticPr fontId="1" type="noConversion"/>
  </si>
  <si>
    <t>0911-028547</t>
    <phoneticPr fontId="1" type="noConversion"/>
  </si>
  <si>
    <t>中正國小</t>
    <phoneticPr fontId="1" type="noConversion"/>
  </si>
  <si>
    <t>0911-698987</t>
  </si>
  <si>
    <t>KAH-276</t>
  </si>
  <si>
    <t>209-VV</t>
  </si>
  <si>
    <t>0955-077716</t>
    <phoneticPr fontId="1" type="noConversion"/>
  </si>
  <si>
    <t xml:space="preserve">KAH-053 </t>
    <phoneticPr fontId="1" type="noConversion"/>
  </si>
  <si>
    <t>黃先生</t>
    <phoneticPr fontId="1" type="noConversion"/>
  </si>
  <si>
    <t>0920-372992</t>
    <phoneticPr fontId="1" type="noConversion"/>
  </si>
  <si>
    <t>KAA-6316</t>
    <phoneticPr fontId="1" type="noConversion"/>
  </si>
  <si>
    <t>陳先生</t>
    <phoneticPr fontId="1" type="noConversion"/>
  </si>
  <si>
    <t>0972-375551</t>
    <phoneticPr fontId="1" type="noConversion"/>
  </si>
  <si>
    <t>542-DD</t>
    <phoneticPr fontId="1" type="noConversion"/>
  </si>
  <si>
    <t>陳瑞宗</t>
    <phoneticPr fontId="1" type="noConversion"/>
  </si>
  <si>
    <t>0980-168890</t>
    <phoneticPr fontId="1" type="noConversion"/>
  </si>
  <si>
    <t>KAB-1265</t>
    <phoneticPr fontId="1" type="noConversion"/>
  </si>
  <si>
    <t>錢先生</t>
    <phoneticPr fontId="1" type="noConversion"/>
  </si>
  <si>
    <t>0903-998850</t>
    <phoneticPr fontId="1" type="noConversion"/>
  </si>
  <si>
    <t>593-V7</t>
    <phoneticPr fontId="1" type="noConversion"/>
  </si>
  <si>
    <t>林先生</t>
    <phoneticPr fontId="1" type="noConversion"/>
  </si>
  <si>
    <t>阮宏緯</t>
    <phoneticPr fontId="1" type="noConversion"/>
  </si>
  <si>
    <t>0968-070019</t>
    <phoneticPr fontId="1" type="noConversion"/>
  </si>
  <si>
    <t>KAH-506</t>
    <phoneticPr fontId="1" type="noConversion"/>
  </si>
  <si>
    <t>葉春林</t>
    <phoneticPr fontId="1" type="noConversion"/>
  </si>
  <si>
    <t>0900-565170</t>
    <phoneticPr fontId="1" type="noConversion"/>
  </si>
  <si>
    <t>郭耀駿</t>
    <phoneticPr fontId="1" type="noConversion"/>
  </si>
  <si>
    <t>0937-250756</t>
    <phoneticPr fontId="1" type="noConversion"/>
  </si>
  <si>
    <t>367-V7</t>
    <phoneticPr fontId="1" type="noConversion"/>
  </si>
  <si>
    <t>0907-225490</t>
    <phoneticPr fontId="1" type="noConversion"/>
  </si>
  <si>
    <t xml:space="preserve">KAA-6106 </t>
    <phoneticPr fontId="1" type="noConversion"/>
  </si>
  <si>
    <t>洪杉木</t>
    <phoneticPr fontId="1" type="noConversion"/>
  </si>
  <si>
    <t>0932-046007</t>
    <phoneticPr fontId="1" type="noConversion"/>
  </si>
  <si>
    <t>563-XX</t>
    <phoneticPr fontId="1" type="noConversion"/>
  </si>
  <si>
    <t>吳先生</t>
    <phoneticPr fontId="1" type="noConversion"/>
  </si>
  <si>
    <t>0932-538765</t>
    <phoneticPr fontId="1" type="noConversion"/>
  </si>
  <si>
    <t>KAA-5796</t>
    <phoneticPr fontId="1" type="noConversion"/>
  </si>
  <si>
    <t>王先生</t>
    <phoneticPr fontId="1" type="noConversion"/>
  </si>
  <si>
    <t>0920-863943</t>
    <phoneticPr fontId="1" type="noConversion"/>
  </si>
  <si>
    <t>KAH-172</t>
    <phoneticPr fontId="1" type="noConversion"/>
  </si>
  <si>
    <t>石和翰</t>
    <phoneticPr fontId="1" type="noConversion"/>
  </si>
  <si>
    <t>0906-882168</t>
    <phoneticPr fontId="1" type="noConversion"/>
  </si>
  <si>
    <t>646-UU</t>
    <phoneticPr fontId="1" type="noConversion"/>
  </si>
  <si>
    <t>許先生</t>
    <phoneticPr fontId="1" type="noConversion"/>
  </si>
  <si>
    <t>0938-340132</t>
    <phoneticPr fontId="1" type="noConversion"/>
  </si>
  <si>
    <t>591-V8</t>
    <phoneticPr fontId="1" type="noConversion"/>
  </si>
  <si>
    <t>張先生</t>
    <phoneticPr fontId="1" type="noConversion"/>
  </si>
  <si>
    <t>0910-504023</t>
    <phoneticPr fontId="1" type="noConversion"/>
  </si>
  <si>
    <t>322-TT</t>
    <phoneticPr fontId="1" type="noConversion"/>
  </si>
  <si>
    <t>賴先生</t>
    <phoneticPr fontId="1" type="noConversion"/>
  </si>
  <si>
    <t>0932-546807</t>
    <phoneticPr fontId="1" type="noConversion"/>
  </si>
  <si>
    <t>KAA-5271</t>
    <phoneticPr fontId="1" type="noConversion"/>
  </si>
  <si>
    <t>福德搭車</t>
    <phoneticPr fontId="1" type="noConversion"/>
  </si>
  <si>
    <t>乘車時間</t>
    <phoneticPr fontId="1" type="noConversion"/>
  </si>
  <si>
    <t>備註1</t>
    <phoneticPr fontId="1" type="noConversion"/>
  </si>
  <si>
    <t>備註2</t>
    <phoneticPr fontId="1" type="noConversion"/>
  </si>
  <si>
    <t>國泰</t>
  </si>
  <si>
    <t>長億</t>
  </si>
  <si>
    <t>貫霖</t>
  </si>
  <si>
    <t>通益</t>
  </si>
  <si>
    <t>詹金木</t>
    <phoneticPr fontId="1" type="noConversion"/>
  </si>
  <si>
    <t>張佑誠</t>
    <phoneticPr fontId="1" type="noConversion"/>
  </si>
  <si>
    <r>
      <t>3.搭乘遊覽車者，請務必熟記所搭乘車輛編號(團次)、車號(本次活動共17輛遊覽車)，以免上錯車，並請和司機約定好回程上車時間、地點，並至遲於</t>
    </r>
    <r>
      <rPr>
        <b/>
        <sz val="12"/>
        <color rgb="FFFF0000"/>
        <rFont val="標楷體"/>
        <family val="4"/>
        <charset val="136"/>
      </rPr>
      <t>下午2時前</t>
    </r>
    <r>
      <rPr>
        <b/>
        <sz val="12"/>
        <color theme="1"/>
        <rFont val="標楷體"/>
        <family val="4"/>
        <charset val="136"/>
      </rPr>
      <t>上車，以配合各校放學時間。乘車時間為</t>
    </r>
    <r>
      <rPr>
        <b/>
        <sz val="12"/>
        <color rgb="FFFF0000"/>
        <rFont val="標楷體"/>
        <family val="4"/>
        <charset val="136"/>
      </rPr>
      <t>紅色字者</t>
    </r>
    <r>
      <rPr>
        <b/>
        <sz val="12"/>
        <color theme="1"/>
        <rFont val="標楷體"/>
        <family val="4"/>
        <charset val="136"/>
      </rPr>
      <t>，為遊覽車公司有調整過時間，請以各該時間為準。</t>
    </r>
    <phoneticPr fontId="1" type="noConversion"/>
  </si>
  <si>
    <r>
      <t>1.搭乘遊覽車者，請各車車長(各車第一站帶隊老師)協同司機</t>
    </r>
    <r>
      <rPr>
        <b/>
        <sz val="12"/>
        <color rgb="FFFF0000"/>
        <rFont val="標楷體"/>
        <family val="4"/>
        <charset val="136"/>
      </rPr>
      <t>做車輛相關檢查與確認後簽名</t>
    </r>
    <r>
      <rPr>
        <b/>
        <sz val="12"/>
        <color theme="1"/>
        <rFont val="標楷體"/>
        <family val="4"/>
        <charset val="136"/>
      </rPr>
      <t>，車輛到達八卦山大佛馬路前下車，請依現場引導人員指示報到，報到時由</t>
    </r>
    <r>
      <rPr>
        <b/>
        <sz val="12"/>
        <color rgb="FFFF0000"/>
        <rFont val="標楷體"/>
        <family val="4"/>
        <charset val="136"/>
      </rPr>
      <t>各報名單位</t>
    </r>
    <r>
      <rPr>
        <b/>
        <sz val="12"/>
        <color theme="1"/>
        <rFont val="標楷體"/>
        <family val="4"/>
        <charset val="136"/>
      </rPr>
      <t>分別報到，並領取相關資料。如行程中有任何狀況，請回報交通組陳榮茂校長 0963-008297。</t>
    </r>
    <phoneticPr fontId="1" type="noConversion"/>
  </si>
  <si>
    <t>2.自行接送者，於到達八卦山大佛風景區遊客中心路口處後，請依現場引導人員指示報到，並領取相關資料。</t>
    <phoneticPr fontId="1" type="noConversion"/>
  </si>
  <si>
    <r>
      <t>5.上車前請參加人員依防疫規定先</t>
    </r>
    <r>
      <rPr>
        <b/>
        <sz val="12"/>
        <color rgb="FFFF0000"/>
        <rFont val="標楷體"/>
        <family val="4"/>
        <charset val="136"/>
      </rPr>
      <t>自行量測體溫</t>
    </r>
    <r>
      <rPr>
        <b/>
        <sz val="12"/>
        <color theme="1"/>
        <rFont val="標楷體"/>
        <family val="4"/>
        <charset val="136"/>
      </rPr>
      <t>，若體溫超過37.5度者，請勿上車。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</si>
</sst>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0"/>
      <color rgb="FF00B050"/>
      <name val="標楷體"/>
      <family val="4"/>
      <charset val="136"/>
    </font>
    <font>
      <b/>
      <sz val="7"/>
      <color rgb="FFFF0000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20" fontId="2" fillId="3" borderId="2" xfId="0" applyNumberFormat="1" applyFont="1" applyFill="1" applyBorder="1" applyAlignment="1">
      <alignment horizontal="center" vertical="center"/>
    </xf>
    <xf numFmtId="20" fontId="2" fillId="5" borderId="1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20" fontId="2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20" fontId="2" fillId="8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20" fontId="3" fillId="7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topLeftCell="A46" workbookViewId="0">
      <selection activeCell="A59" sqref="A59:R59"/>
    </sheetView>
  </sheetViews>
  <sheetFormatPr defaultRowHeight="17" x14ac:dyDescent="0.4"/>
  <cols>
    <col min="1" max="1" width="6" style="1" bestFit="1" customWidth="1"/>
    <col min="2" max="2" width="10.453125" style="2" customWidth="1"/>
    <col min="3" max="3" width="12.90625" style="2" customWidth="1"/>
    <col min="4" max="4" width="6" style="2" bestFit="1" customWidth="1"/>
    <col min="5" max="5" width="8.1796875" style="2" bestFit="1" customWidth="1"/>
    <col min="6" max="6" width="6" style="2" bestFit="1" customWidth="1"/>
    <col min="7" max="7" width="6" style="1" customWidth="1"/>
    <col min="8" max="8" width="4.81640625" style="2" customWidth="1"/>
    <col min="9" max="9" width="9.54296875" style="2" customWidth="1"/>
    <col min="10" max="10" width="7.54296875" style="2" customWidth="1"/>
    <col min="11" max="11" width="12.81640625" style="13" customWidth="1"/>
    <col min="12" max="12" width="7.54296875" style="1" bestFit="1" customWidth="1"/>
    <col min="13" max="13" width="12.81640625" style="1" customWidth="1"/>
    <col min="14" max="14" width="10.54296875" style="1" customWidth="1"/>
    <col min="15" max="15" width="6" style="2" bestFit="1" customWidth="1"/>
    <col min="16" max="16" width="3.81640625" style="2" bestFit="1" customWidth="1"/>
    <col min="17" max="17" width="7.08984375" style="46" bestFit="1" customWidth="1"/>
    <col min="18" max="18" width="6.54296875" style="46" bestFit="1" customWidth="1"/>
  </cols>
  <sheetData>
    <row r="1" spans="1:18" ht="19.5" x14ac:dyDescent="0.4">
      <c r="A1" s="87" t="s">
        <v>102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ht="29" x14ac:dyDescent="0.4">
      <c r="A2" s="3" t="s">
        <v>54</v>
      </c>
      <c r="B2" s="3" t="s">
        <v>0</v>
      </c>
      <c r="C2" s="3" t="s">
        <v>1</v>
      </c>
      <c r="D2" s="3" t="s">
        <v>58</v>
      </c>
      <c r="E2" s="3" t="s">
        <v>55</v>
      </c>
      <c r="F2" s="3" t="s">
        <v>56</v>
      </c>
      <c r="G2" s="3" t="s">
        <v>69</v>
      </c>
      <c r="H2" s="14" t="s">
        <v>80</v>
      </c>
      <c r="I2" s="8" t="s">
        <v>158</v>
      </c>
      <c r="J2" s="8" t="s">
        <v>83</v>
      </c>
      <c r="K2" s="8" t="s">
        <v>84</v>
      </c>
      <c r="L2" s="8" t="s">
        <v>85</v>
      </c>
      <c r="M2" s="8" t="s">
        <v>84</v>
      </c>
      <c r="N2" s="8" t="s">
        <v>86</v>
      </c>
      <c r="O2" s="3" t="s">
        <v>57</v>
      </c>
      <c r="P2" s="3" t="s">
        <v>5</v>
      </c>
      <c r="Q2" s="8" t="s">
        <v>159</v>
      </c>
      <c r="R2" s="8" t="s">
        <v>160</v>
      </c>
    </row>
    <row r="3" spans="1:18" x14ac:dyDescent="0.4">
      <c r="A3" s="47">
        <v>1</v>
      </c>
      <c r="B3" s="47" t="s">
        <v>2</v>
      </c>
      <c r="C3" s="47" t="s">
        <v>65</v>
      </c>
      <c r="D3" s="47">
        <v>2</v>
      </c>
      <c r="E3" s="47">
        <v>22</v>
      </c>
      <c r="F3" s="47">
        <f t="shared" ref="F3:F34" si="0">SUM(D3:E3)</f>
        <v>24</v>
      </c>
      <c r="G3" s="81">
        <f>+F3+F4</f>
        <v>35</v>
      </c>
      <c r="H3" s="81">
        <v>1</v>
      </c>
      <c r="I3" s="40">
        <v>0.33333333333333331</v>
      </c>
      <c r="J3" s="47" t="s">
        <v>7</v>
      </c>
      <c r="K3" s="48" t="s">
        <v>87</v>
      </c>
      <c r="L3" s="64" t="s">
        <v>166</v>
      </c>
      <c r="M3" s="64" t="s">
        <v>111</v>
      </c>
      <c r="N3" s="64" t="s">
        <v>112</v>
      </c>
      <c r="O3" s="47">
        <f>+F3-1</f>
        <v>23</v>
      </c>
      <c r="P3" s="47">
        <v>1</v>
      </c>
      <c r="Q3" s="49" t="s">
        <v>59</v>
      </c>
      <c r="R3" s="49" t="s">
        <v>161</v>
      </c>
    </row>
    <row r="4" spans="1:18" x14ac:dyDescent="0.4">
      <c r="A4" s="47">
        <v>2</v>
      </c>
      <c r="B4" s="47" t="s">
        <v>2</v>
      </c>
      <c r="C4" s="47" t="s">
        <v>71</v>
      </c>
      <c r="D4" s="47">
        <v>2</v>
      </c>
      <c r="E4" s="47">
        <v>9</v>
      </c>
      <c r="F4" s="47">
        <f t="shared" si="0"/>
        <v>11</v>
      </c>
      <c r="G4" s="81"/>
      <c r="H4" s="81"/>
      <c r="I4" s="40">
        <v>0.34027777777777773</v>
      </c>
      <c r="J4" s="47"/>
      <c r="K4" s="48"/>
      <c r="L4" s="66"/>
      <c r="M4" s="66"/>
      <c r="N4" s="66"/>
      <c r="O4" s="47">
        <f>+F4</f>
        <v>11</v>
      </c>
      <c r="P4" s="47"/>
      <c r="Q4" s="49"/>
      <c r="R4" s="49"/>
    </row>
    <row r="5" spans="1:18" x14ac:dyDescent="0.4">
      <c r="A5" s="19">
        <v>3</v>
      </c>
      <c r="B5" s="19" t="s">
        <v>2</v>
      </c>
      <c r="C5" s="19" t="s">
        <v>14</v>
      </c>
      <c r="D5" s="19">
        <v>4</v>
      </c>
      <c r="E5" s="19">
        <v>33</v>
      </c>
      <c r="F5" s="19">
        <f t="shared" si="0"/>
        <v>37</v>
      </c>
      <c r="G5" s="19">
        <f>+F5</f>
        <v>37</v>
      </c>
      <c r="H5" s="19">
        <v>2</v>
      </c>
      <c r="I5" s="28">
        <v>0.33333333333333331</v>
      </c>
      <c r="J5" s="19" t="s">
        <v>15</v>
      </c>
      <c r="K5" s="27" t="s">
        <v>88</v>
      </c>
      <c r="L5" s="22" t="s">
        <v>113</v>
      </c>
      <c r="M5" s="23" t="s">
        <v>114</v>
      </c>
      <c r="N5" s="23" t="s">
        <v>115</v>
      </c>
      <c r="O5" s="19">
        <f>+F5-1</f>
        <v>36</v>
      </c>
      <c r="P5" s="19">
        <v>1</v>
      </c>
      <c r="Q5" s="51" t="s">
        <v>59</v>
      </c>
      <c r="R5" s="51" t="s">
        <v>162</v>
      </c>
    </row>
    <row r="6" spans="1:18" x14ac:dyDescent="0.4">
      <c r="A6" s="10">
        <v>4</v>
      </c>
      <c r="B6" s="5" t="s">
        <v>38</v>
      </c>
      <c r="C6" s="5" t="s">
        <v>47</v>
      </c>
      <c r="D6" s="5">
        <v>1</v>
      </c>
      <c r="E6" s="5">
        <v>4</v>
      </c>
      <c r="F6" s="5">
        <f t="shared" si="0"/>
        <v>5</v>
      </c>
      <c r="G6" s="69">
        <f>+F6+F7</f>
        <v>39</v>
      </c>
      <c r="H6" s="69">
        <v>3</v>
      </c>
      <c r="I6" s="34">
        <v>0.32291666666666669</v>
      </c>
      <c r="J6" s="5" t="s">
        <v>48</v>
      </c>
      <c r="K6" s="7" t="s">
        <v>89</v>
      </c>
      <c r="L6" s="70" t="s">
        <v>116</v>
      </c>
      <c r="M6" s="70" t="s">
        <v>117</v>
      </c>
      <c r="N6" s="70" t="s">
        <v>118</v>
      </c>
      <c r="O6" s="5">
        <f>+F6</f>
        <v>5</v>
      </c>
      <c r="P6" s="5"/>
      <c r="Q6" s="21"/>
      <c r="R6" s="21"/>
    </row>
    <row r="7" spans="1:18" x14ac:dyDescent="0.4">
      <c r="A7" s="10">
        <v>5</v>
      </c>
      <c r="B7" s="5" t="s">
        <v>2</v>
      </c>
      <c r="C7" s="5" t="s">
        <v>23</v>
      </c>
      <c r="D7" s="5">
        <v>4</v>
      </c>
      <c r="E7" s="5">
        <v>30</v>
      </c>
      <c r="F7" s="5">
        <f t="shared" si="0"/>
        <v>34</v>
      </c>
      <c r="G7" s="69"/>
      <c r="H7" s="69"/>
      <c r="I7" s="34">
        <v>0.33333333333333331</v>
      </c>
      <c r="J7" s="5"/>
      <c r="K7" s="7"/>
      <c r="L7" s="70"/>
      <c r="M7" s="70"/>
      <c r="N7" s="70"/>
      <c r="O7" s="5">
        <f>+F7</f>
        <v>34</v>
      </c>
      <c r="P7" s="5"/>
      <c r="Q7" s="21"/>
      <c r="R7" s="21"/>
    </row>
    <row r="8" spans="1:18" x14ac:dyDescent="0.4">
      <c r="A8" s="18">
        <v>6</v>
      </c>
      <c r="B8" s="18" t="s">
        <v>2</v>
      </c>
      <c r="C8" s="18" t="s">
        <v>25</v>
      </c>
      <c r="D8" s="18">
        <v>2</v>
      </c>
      <c r="E8" s="18">
        <v>29</v>
      </c>
      <c r="F8" s="18">
        <f t="shared" si="0"/>
        <v>31</v>
      </c>
      <c r="G8" s="18">
        <f t="shared" ref="G8:G10" si="1">+F8</f>
        <v>31</v>
      </c>
      <c r="H8" s="18">
        <v>4</v>
      </c>
      <c r="I8" s="32">
        <v>0.31944444444444448</v>
      </c>
      <c r="J8" s="18" t="s">
        <v>26</v>
      </c>
      <c r="K8" s="24" t="s">
        <v>90</v>
      </c>
      <c r="L8" s="24" t="s">
        <v>119</v>
      </c>
      <c r="M8" s="24" t="s">
        <v>120</v>
      </c>
      <c r="N8" s="24" t="s">
        <v>121</v>
      </c>
      <c r="O8" s="18">
        <f>+F8</f>
        <v>31</v>
      </c>
      <c r="P8" s="18"/>
      <c r="Q8" s="20"/>
      <c r="R8" s="20" t="s">
        <v>163</v>
      </c>
    </row>
    <row r="9" spans="1:18" x14ac:dyDescent="0.4">
      <c r="A9" s="10">
        <v>7</v>
      </c>
      <c r="B9" s="5" t="s">
        <v>2</v>
      </c>
      <c r="C9" s="5" t="s">
        <v>29</v>
      </c>
      <c r="D9" s="5">
        <v>4</v>
      </c>
      <c r="E9" s="5">
        <v>34</v>
      </c>
      <c r="F9" s="5">
        <f t="shared" si="0"/>
        <v>38</v>
      </c>
      <c r="G9" s="5">
        <f t="shared" si="1"/>
        <v>38</v>
      </c>
      <c r="H9" s="5">
        <v>5</v>
      </c>
      <c r="I9" s="34">
        <v>0.3263888888888889</v>
      </c>
      <c r="J9" s="5" t="s">
        <v>30</v>
      </c>
      <c r="K9" s="7" t="s">
        <v>91</v>
      </c>
      <c r="L9" s="25" t="s">
        <v>122</v>
      </c>
      <c r="M9" s="26" t="s">
        <v>123</v>
      </c>
      <c r="N9" s="25" t="s">
        <v>124</v>
      </c>
      <c r="O9" s="5">
        <f>+F9-1</f>
        <v>37</v>
      </c>
      <c r="P9" s="5">
        <v>1</v>
      </c>
      <c r="Q9" s="43" t="s">
        <v>60</v>
      </c>
      <c r="R9" s="43"/>
    </row>
    <row r="10" spans="1:18" x14ac:dyDescent="0.4">
      <c r="A10" s="19">
        <v>8</v>
      </c>
      <c r="B10" s="19" t="s">
        <v>2</v>
      </c>
      <c r="C10" s="19" t="s">
        <v>31</v>
      </c>
      <c r="D10" s="19">
        <v>3</v>
      </c>
      <c r="E10" s="19">
        <v>33</v>
      </c>
      <c r="F10" s="19">
        <f t="shared" si="0"/>
        <v>36</v>
      </c>
      <c r="G10" s="19">
        <f t="shared" si="1"/>
        <v>36</v>
      </c>
      <c r="H10" s="19">
        <v>6</v>
      </c>
      <c r="I10" s="30">
        <v>0.31944444444444448</v>
      </c>
      <c r="J10" s="19" t="s">
        <v>32</v>
      </c>
      <c r="K10" s="27" t="s">
        <v>92</v>
      </c>
      <c r="L10" s="27" t="s">
        <v>125</v>
      </c>
      <c r="M10" s="27" t="s">
        <v>108</v>
      </c>
      <c r="N10" s="27" t="s">
        <v>109</v>
      </c>
      <c r="O10" s="19">
        <f>+F10-1</f>
        <v>35</v>
      </c>
      <c r="P10" s="19">
        <v>1</v>
      </c>
      <c r="Q10" s="51" t="s">
        <v>59</v>
      </c>
      <c r="R10" s="51" t="s">
        <v>162</v>
      </c>
    </row>
    <row r="11" spans="1:18" x14ac:dyDescent="0.4">
      <c r="A11" s="37">
        <v>9</v>
      </c>
      <c r="B11" s="37" t="s">
        <v>2</v>
      </c>
      <c r="C11" s="37" t="s">
        <v>33</v>
      </c>
      <c r="D11" s="37">
        <v>2</v>
      </c>
      <c r="E11" s="37">
        <v>10</v>
      </c>
      <c r="F11" s="37">
        <f t="shared" si="0"/>
        <v>12</v>
      </c>
      <c r="G11" s="80">
        <f>+F11+F12+F13</f>
        <v>36</v>
      </c>
      <c r="H11" s="80">
        <v>7</v>
      </c>
      <c r="I11" s="38">
        <v>0.3125</v>
      </c>
      <c r="J11" s="37" t="s">
        <v>34</v>
      </c>
      <c r="K11" s="39" t="s">
        <v>93</v>
      </c>
      <c r="L11" s="71" t="s">
        <v>126</v>
      </c>
      <c r="M11" s="71" t="s">
        <v>127</v>
      </c>
      <c r="N11" s="71" t="s">
        <v>128</v>
      </c>
      <c r="O11" s="37">
        <f>+F11-1</f>
        <v>11</v>
      </c>
      <c r="P11" s="37">
        <v>1</v>
      </c>
      <c r="Q11" s="55" t="s">
        <v>60</v>
      </c>
      <c r="R11" s="55" t="s">
        <v>164</v>
      </c>
    </row>
    <row r="12" spans="1:18" x14ac:dyDescent="0.4">
      <c r="A12" s="37">
        <v>10</v>
      </c>
      <c r="B12" s="37" t="s">
        <v>2</v>
      </c>
      <c r="C12" s="37" t="s">
        <v>35</v>
      </c>
      <c r="D12" s="37">
        <v>1</v>
      </c>
      <c r="E12" s="37">
        <v>15</v>
      </c>
      <c r="F12" s="37">
        <f t="shared" si="0"/>
        <v>16</v>
      </c>
      <c r="G12" s="80"/>
      <c r="H12" s="80"/>
      <c r="I12" s="38">
        <v>0.31944444444444448</v>
      </c>
      <c r="J12" s="37"/>
      <c r="K12" s="39"/>
      <c r="L12" s="72"/>
      <c r="M12" s="72"/>
      <c r="N12" s="72"/>
      <c r="O12" s="37">
        <f t="shared" ref="O12:O18" si="2">+F12</f>
        <v>16</v>
      </c>
      <c r="P12" s="37"/>
      <c r="Q12" s="56"/>
      <c r="R12" s="56"/>
    </row>
    <row r="13" spans="1:18" x14ac:dyDescent="0.4">
      <c r="A13" s="37">
        <v>11</v>
      </c>
      <c r="B13" s="37" t="s">
        <v>2</v>
      </c>
      <c r="C13" s="37" t="s">
        <v>11</v>
      </c>
      <c r="D13" s="37">
        <v>1</v>
      </c>
      <c r="E13" s="37">
        <v>7</v>
      </c>
      <c r="F13" s="37">
        <f t="shared" si="0"/>
        <v>8</v>
      </c>
      <c r="G13" s="80"/>
      <c r="H13" s="80"/>
      <c r="I13" s="38">
        <v>0.3263888888888889</v>
      </c>
      <c r="J13" s="37"/>
      <c r="K13" s="39"/>
      <c r="L13" s="73"/>
      <c r="M13" s="73"/>
      <c r="N13" s="73"/>
      <c r="O13" s="37">
        <f t="shared" si="2"/>
        <v>8</v>
      </c>
      <c r="P13" s="37"/>
      <c r="Q13" s="56"/>
      <c r="R13" s="56"/>
    </row>
    <row r="14" spans="1:18" x14ac:dyDescent="0.4">
      <c r="A14" s="18">
        <v>12</v>
      </c>
      <c r="B14" s="18" t="s">
        <v>38</v>
      </c>
      <c r="C14" s="52" t="s">
        <v>43</v>
      </c>
      <c r="D14" s="18">
        <v>4</v>
      </c>
      <c r="E14" s="18">
        <v>24</v>
      </c>
      <c r="F14" s="18">
        <f t="shared" si="0"/>
        <v>28</v>
      </c>
      <c r="G14" s="79">
        <f>+F14+F15</f>
        <v>36</v>
      </c>
      <c r="H14" s="82">
        <v>8</v>
      </c>
      <c r="I14" s="29">
        <v>0.3125</v>
      </c>
      <c r="J14" s="18" t="s">
        <v>72</v>
      </c>
      <c r="K14" s="24" t="s">
        <v>94</v>
      </c>
      <c r="L14" s="61" t="s">
        <v>129</v>
      </c>
      <c r="M14" s="61" t="s">
        <v>130</v>
      </c>
      <c r="N14" s="61" t="s">
        <v>110</v>
      </c>
      <c r="O14" s="18">
        <f t="shared" si="2"/>
        <v>28</v>
      </c>
      <c r="P14" s="18"/>
      <c r="Q14" s="20"/>
      <c r="R14" s="20" t="s">
        <v>163</v>
      </c>
    </row>
    <row r="15" spans="1:18" x14ac:dyDescent="0.4">
      <c r="A15" s="18">
        <v>13</v>
      </c>
      <c r="B15" s="18" t="s">
        <v>38</v>
      </c>
      <c r="C15" s="52" t="s">
        <v>100</v>
      </c>
      <c r="D15" s="52">
        <v>1</v>
      </c>
      <c r="E15" s="18">
        <v>7</v>
      </c>
      <c r="F15" s="18">
        <f t="shared" ref="F15" si="3">SUM(D15:E15)</f>
        <v>8</v>
      </c>
      <c r="G15" s="79"/>
      <c r="H15" s="83"/>
      <c r="I15" s="29">
        <v>0.33333333333333331</v>
      </c>
      <c r="J15" s="18"/>
      <c r="K15" s="24"/>
      <c r="L15" s="63"/>
      <c r="M15" s="63"/>
      <c r="N15" s="63"/>
      <c r="O15" s="18">
        <f t="shared" si="2"/>
        <v>8</v>
      </c>
      <c r="P15" s="18"/>
      <c r="Q15" s="20"/>
      <c r="R15" s="20"/>
    </row>
    <row r="16" spans="1:18" x14ac:dyDescent="0.4">
      <c r="A16" s="37">
        <v>14</v>
      </c>
      <c r="B16" s="37" t="s">
        <v>2</v>
      </c>
      <c r="C16" s="37" t="s">
        <v>18</v>
      </c>
      <c r="D16" s="37">
        <v>1</v>
      </c>
      <c r="E16" s="37">
        <v>17</v>
      </c>
      <c r="F16" s="37">
        <f t="shared" si="0"/>
        <v>18</v>
      </c>
      <c r="G16" s="80">
        <f>+F16+F17+F18</f>
        <v>43</v>
      </c>
      <c r="H16" s="80">
        <v>9</v>
      </c>
      <c r="I16" s="57">
        <v>0.3263888888888889</v>
      </c>
      <c r="J16" s="37" t="s">
        <v>19</v>
      </c>
      <c r="K16" s="39" t="s">
        <v>95</v>
      </c>
      <c r="L16" s="71" t="s">
        <v>131</v>
      </c>
      <c r="M16" s="71" t="s">
        <v>132</v>
      </c>
      <c r="N16" s="71" t="s">
        <v>133</v>
      </c>
      <c r="O16" s="37">
        <f t="shared" si="2"/>
        <v>18</v>
      </c>
      <c r="P16" s="37"/>
      <c r="Q16" s="56"/>
      <c r="R16" s="56" t="s">
        <v>164</v>
      </c>
    </row>
    <row r="17" spans="1:18" x14ac:dyDescent="0.4">
      <c r="A17" s="37">
        <v>15</v>
      </c>
      <c r="B17" s="37" t="s">
        <v>2</v>
      </c>
      <c r="C17" s="37" t="s">
        <v>36</v>
      </c>
      <c r="D17" s="37">
        <v>2</v>
      </c>
      <c r="E17" s="37">
        <v>9</v>
      </c>
      <c r="F17" s="37">
        <f t="shared" si="0"/>
        <v>11</v>
      </c>
      <c r="G17" s="80"/>
      <c r="H17" s="80"/>
      <c r="I17" s="57">
        <v>0.33333333333333331</v>
      </c>
      <c r="J17" s="37"/>
      <c r="K17" s="39"/>
      <c r="L17" s="72"/>
      <c r="M17" s="72"/>
      <c r="N17" s="72"/>
      <c r="O17" s="37">
        <f t="shared" si="2"/>
        <v>11</v>
      </c>
      <c r="P17" s="37"/>
      <c r="Q17" s="56"/>
      <c r="R17" s="56"/>
    </row>
    <row r="18" spans="1:18" x14ac:dyDescent="0.4">
      <c r="A18" s="37">
        <v>16</v>
      </c>
      <c r="B18" s="37" t="s">
        <v>38</v>
      </c>
      <c r="C18" s="37" t="s">
        <v>46</v>
      </c>
      <c r="D18" s="37">
        <v>1</v>
      </c>
      <c r="E18" s="37">
        <v>13</v>
      </c>
      <c r="F18" s="37">
        <f t="shared" si="0"/>
        <v>14</v>
      </c>
      <c r="G18" s="80"/>
      <c r="H18" s="80"/>
      <c r="I18" s="57">
        <v>0.34027777777777773</v>
      </c>
      <c r="J18" s="37"/>
      <c r="K18" s="39"/>
      <c r="L18" s="73"/>
      <c r="M18" s="73"/>
      <c r="N18" s="73"/>
      <c r="O18" s="37">
        <f t="shared" si="2"/>
        <v>14</v>
      </c>
      <c r="P18" s="37"/>
      <c r="Q18" s="56"/>
      <c r="R18" s="56"/>
    </row>
    <row r="19" spans="1:18" x14ac:dyDescent="0.4">
      <c r="A19" s="47">
        <v>17</v>
      </c>
      <c r="B19" s="47" t="s">
        <v>38</v>
      </c>
      <c r="C19" s="47" t="s">
        <v>67</v>
      </c>
      <c r="D19" s="47">
        <v>1</v>
      </c>
      <c r="E19" s="47">
        <v>33</v>
      </c>
      <c r="F19" s="47">
        <f t="shared" si="0"/>
        <v>34</v>
      </c>
      <c r="G19" s="47">
        <f>+F19</f>
        <v>34</v>
      </c>
      <c r="H19" s="47">
        <v>10</v>
      </c>
      <c r="I19" s="40">
        <v>0.31944444444444448</v>
      </c>
      <c r="J19" s="47" t="s">
        <v>61</v>
      </c>
      <c r="K19" s="48" t="s">
        <v>103</v>
      </c>
      <c r="L19" s="48" t="s">
        <v>165</v>
      </c>
      <c r="M19" s="48" t="s">
        <v>134</v>
      </c>
      <c r="N19" s="48" t="s">
        <v>135</v>
      </c>
      <c r="O19" s="47">
        <f>+F19-1</f>
        <v>33</v>
      </c>
      <c r="P19" s="47">
        <v>1</v>
      </c>
      <c r="Q19" s="49" t="s">
        <v>59</v>
      </c>
      <c r="R19" s="49" t="s">
        <v>161</v>
      </c>
    </row>
    <row r="20" spans="1:18" x14ac:dyDescent="0.4">
      <c r="A20" s="47">
        <v>18</v>
      </c>
      <c r="B20" s="47" t="s">
        <v>2</v>
      </c>
      <c r="C20" s="47" t="s">
        <v>12</v>
      </c>
      <c r="D20" s="47">
        <v>1</v>
      </c>
      <c r="E20" s="47">
        <v>4</v>
      </c>
      <c r="F20" s="47">
        <f>SUM(D20:E20)</f>
        <v>5</v>
      </c>
      <c r="G20" s="81">
        <f>+F20+F21+F22</f>
        <v>33</v>
      </c>
      <c r="H20" s="81">
        <v>11</v>
      </c>
      <c r="I20" s="40">
        <v>0.3125</v>
      </c>
      <c r="J20" s="47" t="s">
        <v>13</v>
      </c>
      <c r="K20" s="48" t="s">
        <v>96</v>
      </c>
      <c r="L20" s="64" t="s">
        <v>136</v>
      </c>
      <c r="M20" s="64" t="s">
        <v>137</v>
      </c>
      <c r="N20" s="64" t="s">
        <v>138</v>
      </c>
      <c r="O20" s="47">
        <f t="shared" ref="O20:O29" si="4">+F20</f>
        <v>5</v>
      </c>
      <c r="P20" s="47"/>
      <c r="Q20" s="50"/>
      <c r="R20" s="50" t="s">
        <v>161</v>
      </c>
    </row>
    <row r="21" spans="1:18" x14ac:dyDescent="0.4">
      <c r="A21" s="47">
        <v>19</v>
      </c>
      <c r="B21" s="47" t="s">
        <v>2</v>
      </c>
      <c r="C21" s="47" t="s">
        <v>8</v>
      </c>
      <c r="D21" s="47">
        <v>1</v>
      </c>
      <c r="E21" s="47">
        <v>8</v>
      </c>
      <c r="F21" s="47">
        <f>SUM(D21:E21)</f>
        <v>9</v>
      </c>
      <c r="G21" s="81"/>
      <c r="H21" s="81"/>
      <c r="I21" s="40">
        <v>0.31944444444444448</v>
      </c>
      <c r="J21" s="47"/>
      <c r="K21" s="48"/>
      <c r="L21" s="65"/>
      <c r="M21" s="65"/>
      <c r="N21" s="65"/>
      <c r="O21" s="47">
        <f t="shared" si="4"/>
        <v>9</v>
      </c>
      <c r="P21" s="47"/>
      <c r="Q21" s="50"/>
      <c r="R21" s="50"/>
    </row>
    <row r="22" spans="1:18" x14ac:dyDescent="0.4">
      <c r="A22" s="47">
        <v>20</v>
      </c>
      <c r="B22" s="47" t="s">
        <v>38</v>
      </c>
      <c r="C22" s="47" t="s">
        <v>68</v>
      </c>
      <c r="D22" s="47">
        <v>1</v>
      </c>
      <c r="E22" s="47">
        <v>18</v>
      </c>
      <c r="F22" s="47">
        <f t="shared" si="0"/>
        <v>19</v>
      </c>
      <c r="G22" s="81"/>
      <c r="H22" s="81"/>
      <c r="I22" s="40">
        <v>0.3263888888888889</v>
      </c>
      <c r="J22" s="47"/>
      <c r="K22" s="48"/>
      <c r="L22" s="66"/>
      <c r="M22" s="66"/>
      <c r="N22" s="66"/>
      <c r="O22" s="47">
        <f t="shared" si="4"/>
        <v>19</v>
      </c>
      <c r="P22" s="47"/>
      <c r="Q22" s="49"/>
      <c r="R22" s="49"/>
    </row>
    <row r="23" spans="1:18" x14ac:dyDescent="0.4">
      <c r="A23" s="35">
        <v>21</v>
      </c>
      <c r="B23" s="35" t="s">
        <v>38</v>
      </c>
      <c r="C23" s="35" t="s">
        <v>73</v>
      </c>
      <c r="D23" s="35">
        <v>2</v>
      </c>
      <c r="E23" s="35">
        <v>8</v>
      </c>
      <c r="F23" s="35">
        <f t="shared" si="0"/>
        <v>10</v>
      </c>
      <c r="G23" s="78">
        <f>+F23+F24</f>
        <v>41</v>
      </c>
      <c r="H23" s="78">
        <v>12</v>
      </c>
      <c r="I23" s="33">
        <v>0.3263888888888889</v>
      </c>
      <c r="J23" s="35" t="s">
        <v>74</v>
      </c>
      <c r="K23" s="36" t="s">
        <v>75</v>
      </c>
      <c r="L23" s="67" t="s">
        <v>139</v>
      </c>
      <c r="M23" s="67" t="s">
        <v>140</v>
      </c>
      <c r="N23" s="67" t="s">
        <v>141</v>
      </c>
      <c r="O23" s="35">
        <f t="shared" si="4"/>
        <v>10</v>
      </c>
      <c r="P23" s="35"/>
      <c r="Q23" s="54"/>
      <c r="R23" s="54" t="s">
        <v>164</v>
      </c>
    </row>
    <row r="24" spans="1:18" x14ac:dyDescent="0.4">
      <c r="A24" s="35">
        <v>22</v>
      </c>
      <c r="B24" s="35" t="s">
        <v>38</v>
      </c>
      <c r="C24" s="35" t="s">
        <v>64</v>
      </c>
      <c r="D24" s="35">
        <v>1</v>
      </c>
      <c r="E24" s="35">
        <v>30</v>
      </c>
      <c r="F24" s="35">
        <f t="shared" si="0"/>
        <v>31</v>
      </c>
      <c r="G24" s="78"/>
      <c r="H24" s="78"/>
      <c r="I24" s="33">
        <v>0.34027777777777773</v>
      </c>
      <c r="J24" s="35"/>
      <c r="K24" s="36"/>
      <c r="L24" s="68"/>
      <c r="M24" s="68"/>
      <c r="N24" s="68"/>
      <c r="O24" s="35">
        <f t="shared" si="4"/>
        <v>31</v>
      </c>
      <c r="P24" s="35"/>
      <c r="Q24" s="54"/>
      <c r="R24" s="54"/>
    </row>
    <row r="25" spans="1:18" x14ac:dyDescent="0.4">
      <c r="A25" s="10">
        <v>23</v>
      </c>
      <c r="B25" s="5" t="s">
        <v>38</v>
      </c>
      <c r="C25" s="5" t="s">
        <v>39</v>
      </c>
      <c r="D25" s="5">
        <v>6</v>
      </c>
      <c r="E25" s="5">
        <v>37</v>
      </c>
      <c r="F25" s="5">
        <f t="shared" si="0"/>
        <v>43</v>
      </c>
      <c r="G25" s="5">
        <f t="shared" ref="G25" si="5">+F25</f>
        <v>43</v>
      </c>
      <c r="H25" s="5">
        <v>13</v>
      </c>
      <c r="I25" s="9">
        <v>0.31944444444444448</v>
      </c>
      <c r="J25" s="5" t="s">
        <v>40</v>
      </c>
      <c r="K25" s="7" t="s">
        <v>41</v>
      </c>
      <c r="L25" s="7" t="s">
        <v>142</v>
      </c>
      <c r="M25" s="7" t="s">
        <v>143</v>
      </c>
      <c r="N25" s="7" t="s">
        <v>144</v>
      </c>
      <c r="O25" s="5">
        <f t="shared" si="4"/>
        <v>43</v>
      </c>
      <c r="P25" s="5"/>
      <c r="Q25" s="21"/>
      <c r="R25" s="21"/>
    </row>
    <row r="26" spans="1:18" x14ac:dyDescent="0.4">
      <c r="A26" s="18">
        <v>24</v>
      </c>
      <c r="B26" s="18" t="s">
        <v>38</v>
      </c>
      <c r="C26" s="52" t="s">
        <v>44</v>
      </c>
      <c r="D26" s="18">
        <v>1</v>
      </c>
      <c r="E26" s="18">
        <v>9</v>
      </c>
      <c r="F26" s="18">
        <f t="shared" si="0"/>
        <v>10</v>
      </c>
      <c r="G26" s="79">
        <f>+F26+F27+F28</f>
        <v>32</v>
      </c>
      <c r="H26" s="79">
        <v>14</v>
      </c>
      <c r="I26" s="32">
        <v>0.31597222222222221</v>
      </c>
      <c r="J26" s="18" t="s">
        <v>45</v>
      </c>
      <c r="K26" s="24" t="s">
        <v>106</v>
      </c>
      <c r="L26" s="61" t="s">
        <v>145</v>
      </c>
      <c r="M26" s="61" t="s">
        <v>146</v>
      </c>
      <c r="N26" s="61" t="s">
        <v>147</v>
      </c>
      <c r="O26" s="18">
        <f t="shared" si="4"/>
        <v>10</v>
      </c>
      <c r="P26" s="18"/>
      <c r="Q26" s="20"/>
      <c r="R26" s="20" t="s">
        <v>163</v>
      </c>
    </row>
    <row r="27" spans="1:18" x14ac:dyDescent="0.4">
      <c r="A27" s="18">
        <v>25</v>
      </c>
      <c r="B27" s="18" t="s">
        <v>2</v>
      </c>
      <c r="C27" s="52" t="s">
        <v>99</v>
      </c>
      <c r="D27" s="18">
        <v>1</v>
      </c>
      <c r="E27" s="18">
        <v>11</v>
      </c>
      <c r="F27" s="18">
        <f t="shared" si="0"/>
        <v>12</v>
      </c>
      <c r="G27" s="79"/>
      <c r="H27" s="79"/>
      <c r="I27" s="32">
        <v>0.32291666666666669</v>
      </c>
      <c r="J27" s="18"/>
      <c r="K27" s="24"/>
      <c r="L27" s="62"/>
      <c r="M27" s="62"/>
      <c r="N27" s="62"/>
      <c r="O27" s="18">
        <f>+F27-1</f>
        <v>11</v>
      </c>
      <c r="P27" s="18">
        <v>1</v>
      </c>
      <c r="Q27" s="53" t="s">
        <v>59</v>
      </c>
      <c r="R27" s="53"/>
    </row>
    <row r="28" spans="1:18" x14ac:dyDescent="0.4">
      <c r="A28" s="18">
        <v>26</v>
      </c>
      <c r="B28" s="18" t="s">
        <v>50</v>
      </c>
      <c r="C28" s="52" t="s">
        <v>51</v>
      </c>
      <c r="D28" s="18">
        <v>1</v>
      </c>
      <c r="E28" s="18">
        <v>9</v>
      </c>
      <c r="F28" s="18">
        <f t="shared" si="0"/>
        <v>10</v>
      </c>
      <c r="G28" s="79"/>
      <c r="H28" s="79"/>
      <c r="I28" s="32">
        <v>0.3298611111111111</v>
      </c>
      <c r="J28" s="18"/>
      <c r="K28" s="24"/>
      <c r="L28" s="63"/>
      <c r="M28" s="63"/>
      <c r="N28" s="63"/>
      <c r="O28" s="18">
        <f t="shared" si="4"/>
        <v>10</v>
      </c>
      <c r="P28" s="18"/>
      <c r="Q28" s="20"/>
      <c r="R28" s="20"/>
    </row>
    <row r="29" spans="1:18" x14ac:dyDescent="0.4">
      <c r="A29" s="10">
        <v>27</v>
      </c>
      <c r="B29" s="5" t="s">
        <v>2</v>
      </c>
      <c r="C29" s="5" t="s">
        <v>21</v>
      </c>
      <c r="D29" s="5">
        <v>2</v>
      </c>
      <c r="E29" s="5">
        <v>15</v>
      </c>
      <c r="F29" s="5">
        <f>SUM(D29:E29)</f>
        <v>17</v>
      </c>
      <c r="G29" s="69">
        <f>+F29+F30</f>
        <v>29</v>
      </c>
      <c r="H29" s="69">
        <v>15</v>
      </c>
      <c r="I29" s="31">
        <v>0.31944444444444448</v>
      </c>
      <c r="J29" s="5" t="s">
        <v>22</v>
      </c>
      <c r="K29" s="7" t="s">
        <v>97</v>
      </c>
      <c r="L29" s="58" t="s">
        <v>148</v>
      </c>
      <c r="M29" s="58" t="s">
        <v>149</v>
      </c>
      <c r="N29" s="58" t="s">
        <v>150</v>
      </c>
      <c r="O29" s="5">
        <f t="shared" si="4"/>
        <v>17</v>
      </c>
      <c r="P29" s="5"/>
      <c r="Q29" s="21"/>
      <c r="R29" s="21"/>
    </row>
    <row r="30" spans="1:18" x14ac:dyDescent="0.4">
      <c r="A30" s="10">
        <v>28</v>
      </c>
      <c r="B30" s="5" t="s">
        <v>2</v>
      </c>
      <c r="C30" s="5" t="s">
        <v>10</v>
      </c>
      <c r="D30" s="10">
        <v>2</v>
      </c>
      <c r="E30" s="5">
        <v>10</v>
      </c>
      <c r="F30" s="5">
        <f t="shared" si="0"/>
        <v>12</v>
      </c>
      <c r="G30" s="69"/>
      <c r="H30" s="69"/>
      <c r="I30" s="31">
        <v>0.3263888888888889</v>
      </c>
      <c r="J30" s="5"/>
      <c r="K30" s="7"/>
      <c r="L30" s="60"/>
      <c r="M30" s="60"/>
      <c r="N30" s="60"/>
      <c r="O30" s="5">
        <f>+F30-1</f>
        <v>11</v>
      </c>
      <c r="P30" s="5">
        <v>1</v>
      </c>
      <c r="Q30" s="42" t="s">
        <v>59</v>
      </c>
      <c r="R30" s="42"/>
    </row>
    <row r="31" spans="1:18" x14ac:dyDescent="0.4">
      <c r="A31" s="10">
        <v>29</v>
      </c>
      <c r="B31" s="5" t="s">
        <v>2</v>
      </c>
      <c r="C31" s="5" t="s">
        <v>27</v>
      </c>
      <c r="D31" s="5">
        <v>1</v>
      </c>
      <c r="E31" s="5">
        <v>4</v>
      </c>
      <c r="F31" s="5">
        <f t="shared" si="0"/>
        <v>5</v>
      </c>
      <c r="G31" s="69">
        <f>+F31+F32+F33</f>
        <v>26</v>
      </c>
      <c r="H31" s="69">
        <v>16</v>
      </c>
      <c r="I31" s="31">
        <v>0.31944444444444448</v>
      </c>
      <c r="J31" s="5" t="s">
        <v>28</v>
      </c>
      <c r="K31" s="7" t="s">
        <v>104</v>
      </c>
      <c r="L31" s="58" t="s">
        <v>151</v>
      </c>
      <c r="M31" s="58" t="s">
        <v>152</v>
      </c>
      <c r="N31" s="58" t="s">
        <v>153</v>
      </c>
      <c r="O31" s="5">
        <f>+F31</f>
        <v>5</v>
      </c>
      <c r="P31" s="5"/>
      <c r="Q31" s="21"/>
      <c r="R31" s="21"/>
    </row>
    <row r="32" spans="1:18" x14ac:dyDescent="0.4">
      <c r="A32" s="10">
        <v>30</v>
      </c>
      <c r="B32" s="5" t="s">
        <v>50</v>
      </c>
      <c r="C32" s="5" t="s">
        <v>42</v>
      </c>
      <c r="D32" s="5">
        <v>1</v>
      </c>
      <c r="E32" s="5">
        <v>11</v>
      </c>
      <c r="F32" s="5">
        <f t="shared" si="0"/>
        <v>12</v>
      </c>
      <c r="G32" s="69"/>
      <c r="H32" s="69"/>
      <c r="I32" s="31">
        <v>0.34027777777777773</v>
      </c>
      <c r="J32" s="5"/>
      <c r="K32" s="7"/>
      <c r="L32" s="59"/>
      <c r="M32" s="59"/>
      <c r="N32" s="59"/>
      <c r="O32" s="5">
        <f>+F32</f>
        <v>12</v>
      </c>
      <c r="P32" s="5"/>
      <c r="Q32" s="21"/>
      <c r="R32" s="21"/>
    </row>
    <row r="33" spans="1:18" x14ac:dyDescent="0.4">
      <c r="A33" s="10">
        <v>31</v>
      </c>
      <c r="B33" s="5" t="s">
        <v>38</v>
      </c>
      <c r="C33" s="5" t="s">
        <v>42</v>
      </c>
      <c r="D33" s="5">
        <v>1</v>
      </c>
      <c r="E33" s="5">
        <v>8</v>
      </c>
      <c r="F33" s="5">
        <f t="shared" si="0"/>
        <v>9</v>
      </c>
      <c r="G33" s="69"/>
      <c r="H33" s="69"/>
      <c r="I33" s="31">
        <v>0.34027777777777773</v>
      </c>
      <c r="J33" s="5"/>
      <c r="K33" s="7"/>
      <c r="L33" s="60"/>
      <c r="M33" s="60"/>
      <c r="N33" s="60"/>
      <c r="O33" s="5">
        <f>+F33</f>
        <v>9</v>
      </c>
      <c r="P33" s="5"/>
      <c r="Q33" s="21"/>
      <c r="R33" s="21"/>
    </row>
    <row r="34" spans="1:18" x14ac:dyDescent="0.4">
      <c r="A34" s="10">
        <v>32</v>
      </c>
      <c r="B34" s="5" t="s">
        <v>2</v>
      </c>
      <c r="C34" s="4" t="s">
        <v>77</v>
      </c>
      <c r="D34" s="5">
        <v>2</v>
      </c>
      <c r="E34" s="5">
        <v>24</v>
      </c>
      <c r="F34" s="5">
        <f t="shared" si="0"/>
        <v>26</v>
      </c>
      <c r="G34" s="69">
        <f>+F34+F35+F36</f>
        <v>43</v>
      </c>
      <c r="H34" s="74">
        <v>17</v>
      </c>
      <c r="I34" s="31">
        <v>0.31944444444444448</v>
      </c>
      <c r="J34" s="5" t="s">
        <v>70</v>
      </c>
      <c r="K34" s="7" t="s">
        <v>105</v>
      </c>
      <c r="L34" s="58" t="s">
        <v>154</v>
      </c>
      <c r="M34" s="58" t="s">
        <v>155</v>
      </c>
      <c r="N34" s="58" t="s">
        <v>156</v>
      </c>
      <c r="O34" s="5">
        <f>+F34</f>
        <v>26</v>
      </c>
      <c r="P34" s="5"/>
      <c r="Q34" s="21"/>
      <c r="R34" s="21"/>
    </row>
    <row r="35" spans="1:18" x14ac:dyDescent="0.4">
      <c r="A35" s="10">
        <v>33</v>
      </c>
      <c r="B35" s="10" t="s">
        <v>2</v>
      </c>
      <c r="C35" s="4" t="s">
        <v>9</v>
      </c>
      <c r="D35" s="10">
        <v>2</v>
      </c>
      <c r="E35" s="10">
        <v>10</v>
      </c>
      <c r="F35" s="10">
        <f t="shared" ref="F35:F36" si="6">SUM(D35:E35)</f>
        <v>12</v>
      </c>
      <c r="G35" s="69"/>
      <c r="H35" s="75"/>
      <c r="I35" s="31">
        <v>0.33333333333333331</v>
      </c>
      <c r="J35" s="10"/>
      <c r="K35" s="7"/>
      <c r="L35" s="59"/>
      <c r="M35" s="59"/>
      <c r="N35" s="59"/>
      <c r="O35" s="10">
        <f t="shared" ref="O35:O36" si="7">+F35</f>
        <v>12</v>
      </c>
      <c r="P35" s="10"/>
      <c r="Q35" s="21"/>
      <c r="R35" s="21"/>
    </row>
    <row r="36" spans="1:18" x14ac:dyDescent="0.4">
      <c r="A36" s="10">
        <v>34</v>
      </c>
      <c r="B36" s="10" t="s">
        <v>2</v>
      </c>
      <c r="C36" s="4" t="s">
        <v>98</v>
      </c>
      <c r="D36" s="10">
        <v>1</v>
      </c>
      <c r="E36" s="10">
        <v>4</v>
      </c>
      <c r="F36" s="10">
        <f t="shared" si="6"/>
        <v>5</v>
      </c>
      <c r="G36" s="69"/>
      <c r="H36" s="76"/>
      <c r="I36" s="31">
        <v>0.33333333333333331</v>
      </c>
      <c r="J36" s="10"/>
      <c r="K36" s="7"/>
      <c r="L36" s="60"/>
      <c r="M36" s="60"/>
      <c r="N36" s="60"/>
      <c r="O36" s="10">
        <f t="shared" si="7"/>
        <v>5</v>
      </c>
      <c r="P36" s="10"/>
      <c r="Q36" s="45" t="s">
        <v>157</v>
      </c>
      <c r="R36" s="45"/>
    </row>
    <row r="37" spans="1:18" x14ac:dyDescent="0.4">
      <c r="A37" s="77" t="s">
        <v>62</v>
      </c>
      <c r="B37" s="77"/>
      <c r="C37" s="77"/>
      <c r="D37" s="6">
        <f>SUM(D3:D36)</f>
        <v>63</v>
      </c>
      <c r="E37" s="11">
        <f>SUM(E3:E36)</f>
        <v>549</v>
      </c>
      <c r="F37" s="11">
        <f>SUM(F3:F36)</f>
        <v>612</v>
      </c>
      <c r="G37" s="11">
        <f>SUM(G3:G36)</f>
        <v>612</v>
      </c>
      <c r="H37" s="6"/>
      <c r="I37" s="16"/>
      <c r="J37" s="6"/>
      <c r="K37" s="12"/>
      <c r="L37" s="16"/>
      <c r="M37" s="16"/>
      <c r="N37" s="16"/>
      <c r="O37" s="6">
        <f>SUM(O2:O36)</f>
        <v>604</v>
      </c>
      <c r="P37" s="11">
        <f>SUM(P2:P36)</f>
        <v>8</v>
      </c>
      <c r="Q37" s="21"/>
      <c r="R37" s="21"/>
    </row>
    <row r="38" spans="1:18" x14ac:dyDescent="0.4">
      <c r="A38" s="6"/>
      <c r="B38" s="6"/>
      <c r="C38" s="6"/>
      <c r="D38" s="6"/>
      <c r="E38" s="6"/>
      <c r="F38" s="6"/>
      <c r="G38" s="6"/>
      <c r="H38" s="6"/>
      <c r="I38" s="16"/>
      <c r="J38" s="6"/>
      <c r="K38" s="12"/>
      <c r="L38" s="16"/>
      <c r="M38" s="16"/>
      <c r="N38" s="16"/>
      <c r="O38" s="6"/>
      <c r="P38" s="6"/>
      <c r="Q38" s="21"/>
      <c r="R38" s="21"/>
    </row>
    <row r="39" spans="1:18" x14ac:dyDescent="0.4">
      <c r="A39" s="5">
        <v>1</v>
      </c>
      <c r="B39" s="5" t="s">
        <v>2</v>
      </c>
      <c r="C39" s="5" t="s">
        <v>78</v>
      </c>
      <c r="D39" s="5">
        <v>2</v>
      </c>
      <c r="E39" s="5">
        <v>5</v>
      </c>
      <c r="F39" s="5">
        <f>SUM(D39:E39)</f>
        <v>7</v>
      </c>
      <c r="G39" s="69">
        <f>+F39+F40+F41+F42+F43+F45</f>
        <v>30</v>
      </c>
      <c r="H39" s="74">
        <v>18</v>
      </c>
      <c r="I39" s="17" t="s">
        <v>4</v>
      </c>
      <c r="J39" s="5"/>
      <c r="K39" s="7"/>
      <c r="L39" s="17"/>
      <c r="M39" s="17"/>
      <c r="N39" s="17"/>
      <c r="O39" s="5">
        <f>+F39</f>
        <v>7</v>
      </c>
      <c r="P39" s="5"/>
      <c r="Q39" s="21"/>
      <c r="R39" s="21"/>
    </row>
    <row r="40" spans="1:18" x14ac:dyDescent="0.4">
      <c r="A40" s="10">
        <v>2</v>
      </c>
      <c r="B40" s="5" t="s">
        <v>38</v>
      </c>
      <c r="C40" s="5" t="s">
        <v>78</v>
      </c>
      <c r="D40" s="5">
        <v>1</v>
      </c>
      <c r="E40" s="5">
        <v>2</v>
      </c>
      <c r="F40" s="5">
        <f>SUM(D40:E40)</f>
        <v>3</v>
      </c>
      <c r="G40" s="69"/>
      <c r="H40" s="75"/>
      <c r="I40" s="17" t="s">
        <v>4</v>
      </c>
      <c r="J40" s="5"/>
      <c r="K40" s="7"/>
      <c r="L40" s="17"/>
      <c r="M40" s="17"/>
      <c r="N40" s="17"/>
      <c r="O40" s="5">
        <f>+F40</f>
        <v>3</v>
      </c>
      <c r="P40" s="5"/>
      <c r="Q40" s="21"/>
      <c r="R40" s="21"/>
    </row>
    <row r="41" spans="1:18" x14ac:dyDescent="0.4">
      <c r="A41" s="10">
        <v>3</v>
      </c>
      <c r="B41" s="5" t="s">
        <v>2</v>
      </c>
      <c r="C41" s="5" t="s">
        <v>3</v>
      </c>
      <c r="D41" s="5">
        <v>1</v>
      </c>
      <c r="E41" s="5">
        <v>4</v>
      </c>
      <c r="F41" s="5">
        <f t="shared" ref="F41:F55" si="8">SUM(D41:E41)</f>
        <v>5</v>
      </c>
      <c r="G41" s="69"/>
      <c r="H41" s="75"/>
      <c r="I41" s="17" t="s">
        <v>4</v>
      </c>
      <c r="J41" s="5"/>
      <c r="K41" s="7"/>
      <c r="L41" s="17"/>
      <c r="M41" s="17"/>
      <c r="N41" s="17"/>
      <c r="O41" s="5">
        <f>+F41</f>
        <v>5</v>
      </c>
      <c r="P41" s="5"/>
      <c r="Q41" s="21"/>
      <c r="R41" s="21"/>
    </row>
    <row r="42" spans="1:18" x14ac:dyDescent="0.4">
      <c r="A42" s="10">
        <v>4</v>
      </c>
      <c r="B42" s="5" t="s">
        <v>2</v>
      </c>
      <c r="C42" s="5" t="s">
        <v>6</v>
      </c>
      <c r="D42" s="5">
        <v>1</v>
      </c>
      <c r="E42" s="5">
        <v>4</v>
      </c>
      <c r="F42" s="5">
        <f t="shared" si="8"/>
        <v>5</v>
      </c>
      <c r="G42" s="69"/>
      <c r="H42" s="75"/>
      <c r="I42" s="17" t="s">
        <v>4</v>
      </c>
      <c r="J42" s="5"/>
      <c r="K42" s="7"/>
      <c r="L42" s="17"/>
      <c r="M42" s="17"/>
      <c r="N42" s="17"/>
      <c r="O42" s="5">
        <f>+F42-1</f>
        <v>4</v>
      </c>
      <c r="P42" s="4">
        <v>1</v>
      </c>
      <c r="Q42" s="43" t="s">
        <v>60</v>
      </c>
      <c r="R42" s="43" t="s">
        <v>60</v>
      </c>
    </row>
    <row r="43" spans="1:18" x14ac:dyDescent="0.4">
      <c r="A43" s="10">
        <v>5</v>
      </c>
      <c r="B43" s="5" t="s">
        <v>2</v>
      </c>
      <c r="C43" s="5" t="s">
        <v>16</v>
      </c>
      <c r="D43" s="5">
        <v>1</v>
      </c>
      <c r="E43" s="5">
        <v>4</v>
      </c>
      <c r="F43" s="5">
        <f t="shared" si="8"/>
        <v>5</v>
      </c>
      <c r="G43" s="69"/>
      <c r="H43" s="75"/>
      <c r="I43" s="17" t="s">
        <v>4</v>
      </c>
      <c r="J43" s="5"/>
      <c r="K43" s="7"/>
      <c r="L43" s="17"/>
      <c r="M43" s="17"/>
      <c r="N43" s="17"/>
      <c r="O43" s="5">
        <f t="shared" ref="O43:O55" si="9">+F43</f>
        <v>5</v>
      </c>
      <c r="P43" s="5"/>
      <c r="Q43" s="21"/>
      <c r="R43" s="21"/>
    </row>
    <row r="44" spans="1:18" x14ac:dyDescent="0.4">
      <c r="A44" s="15">
        <v>6</v>
      </c>
      <c r="B44" s="15" t="s">
        <v>2</v>
      </c>
      <c r="C44" s="15" t="s">
        <v>107</v>
      </c>
      <c r="D44" s="15">
        <v>1</v>
      </c>
      <c r="E44" s="15">
        <v>8</v>
      </c>
      <c r="F44" s="15">
        <f t="shared" ref="F44" si="10">SUM(D44:E44)</f>
        <v>9</v>
      </c>
      <c r="G44" s="69"/>
      <c r="H44" s="75"/>
      <c r="I44" s="17" t="s">
        <v>4</v>
      </c>
      <c r="J44" s="15"/>
      <c r="K44" s="7"/>
      <c r="L44" s="17"/>
      <c r="M44" s="17"/>
      <c r="N44" s="17"/>
      <c r="O44" s="15">
        <f t="shared" si="9"/>
        <v>9</v>
      </c>
      <c r="P44" s="15"/>
      <c r="Q44" s="21"/>
      <c r="R44" s="21"/>
    </row>
    <row r="45" spans="1:18" x14ac:dyDescent="0.4">
      <c r="A45" s="15">
        <v>7</v>
      </c>
      <c r="B45" s="10" t="s">
        <v>81</v>
      </c>
      <c r="C45" s="10" t="s">
        <v>82</v>
      </c>
      <c r="D45" s="10">
        <v>1</v>
      </c>
      <c r="E45" s="10">
        <v>4</v>
      </c>
      <c r="F45" s="10">
        <f t="shared" ref="F45" si="11">SUM(D45:E45)</f>
        <v>5</v>
      </c>
      <c r="G45" s="69"/>
      <c r="H45" s="76"/>
      <c r="I45" s="17" t="s">
        <v>4</v>
      </c>
      <c r="J45" s="10"/>
      <c r="K45" s="7"/>
      <c r="L45" s="17"/>
      <c r="M45" s="17"/>
      <c r="N45" s="17"/>
      <c r="O45" s="10">
        <v>5</v>
      </c>
      <c r="P45" s="10"/>
      <c r="Q45" s="21"/>
      <c r="R45" s="21"/>
    </row>
    <row r="46" spans="1:18" x14ac:dyDescent="0.4">
      <c r="A46" s="15">
        <v>8</v>
      </c>
      <c r="B46" s="5" t="s">
        <v>2</v>
      </c>
      <c r="C46" s="5" t="s">
        <v>17</v>
      </c>
      <c r="D46" s="5">
        <v>1</v>
      </c>
      <c r="E46" s="5">
        <v>4</v>
      </c>
      <c r="F46" s="5">
        <f t="shared" si="8"/>
        <v>5</v>
      </c>
      <c r="G46" s="69">
        <f>+F46+F47+F48+F49+F50+F51</f>
        <v>38</v>
      </c>
      <c r="H46" s="69">
        <v>19</v>
      </c>
      <c r="I46" s="17" t="s">
        <v>4</v>
      </c>
      <c r="J46" s="5"/>
      <c r="K46" s="7"/>
      <c r="L46" s="17"/>
      <c r="M46" s="17"/>
      <c r="N46" s="17"/>
      <c r="O46" s="5">
        <f t="shared" si="9"/>
        <v>5</v>
      </c>
      <c r="P46" s="5"/>
      <c r="Q46" s="21"/>
      <c r="R46" s="21"/>
    </row>
    <row r="47" spans="1:18" x14ac:dyDescent="0.4">
      <c r="A47" s="15">
        <v>9</v>
      </c>
      <c r="B47" s="5" t="s">
        <v>2</v>
      </c>
      <c r="C47" s="5" t="s">
        <v>20</v>
      </c>
      <c r="D47" s="5">
        <v>1</v>
      </c>
      <c r="E47" s="5">
        <v>4</v>
      </c>
      <c r="F47" s="5">
        <f>SUM(D47:E47)</f>
        <v>5</v>
      </c>
      <c r="G47" s="69"/>
      <c r="H47" s="69"/>
      <c r="I47" s="17" t="s">
        <v>4</v>
      </c>
      <c r="J47" s="5"/>
      <c r="K47" s="7"/>
      <c r="L47" s="17"/>
      <c r="M47" s="17"/>
      <c r="N47" s="17"/>
      <c r="O47" s="5">
        <f t="shared" si="9"/>
        <v>5</v>
      </c>
      <c r="P47" s="5"/>
      <c r="Q47" s="21"/>
      <c r="R47" s="21"/>
    </row>
    <row r="48" spans="1:18" x14ac:dyDescent="0.4">
      <c r="A48" s="15">
        <v>10</v>
      </c>
      <c r="B48" s="5" t="s">
        <v>2</v>
      </c>
      <c r="C48" s="5" t="s">
        <v>24</v>
      </c>
      <c r="D48" s="4">
        <v>1</v>
      </c>
      <c r="E48" s="5">
        <v>4</v>
      </c>
      <c r="F48" s="5">
        <f t="shared" si="8"/>
        <v>5</v>
      </c>
      <c r="G48" s="69"/>
      <c r="H48" s="69"/>
      <c r="I48" s="17" t="s">
        <v>4</v>
      </c>
      <c r="J48" s="5"/>
      <c r="K48" s="7"/>
      <c r="L48" s="17"/>
      <c r="M48" s="17"/>
      <c r="N48" s="17"/>
      <c r="O48" s="5">
        <f t="shared" si="9"/>
        <v>5</v>
      </c>
      <c r="P48" s="5"/>
      <c r="Q48" s="44"/>
      <c r="R48" s="44"/>
    </row>
    <row r="49" spans="1:18" x14ac:dyDescent="0.4">
      <c r="A49" s="15">
        <v>11</v>
      </c>
      <c r="B49" s="5" t="s">
        <v>2</v>
      </c>
      <c r="C49" s="5" t="s">
        <v>76</v>
      </c>
      <c r="D49" s="5">
        <v>4</v>
      </c>
      <c r="E49" s="5">
        <v>5</v>
      </c>
      <c r="F49" s="5">
        <f t="shared" si="8"/>
        <v>9</v>
      </c>
      <c r="G49" s="69"/>
      <c r="H49" s="69"/>
      <c r="I49" s="17" t="s">
        <v>4</v>
      </c>
      <c r="J49" s="5"/>
      <c r="K49" s="7"/>
      <c r="L49" s="17"/>
      <c r="M49" s="17"/>
      <c r="N49" s="17"/>
      <c r="O49" s="5">
        <f t="shared" si="9"/>
        <v>9</v>
      </c>
      <c r="P49" s="5"/>
      <c r="Q49" s="21"/>
      <c r="R49" s="21"/>
    </row>
    <row r="50" spans="1:18" x14ac:dyDescent="0.4">
      <c r="A50" s="15">
        <v>12</v>
      </c>
      <c r="B50" s="5" t="s">
        <v>2</v>
      </c>
      <c r="C50" s="5" t="s">
        <v>37</v>
      </c>
      <c r="D50" s="4">
        <v>1</v>
      </c>
      <c r="E50" s="5">
        <v>4</v>
      </c>
      <c r="F50" s="5">
        <f t="shared" si="8"/>
        <v>5</v>
      </c>
      <c r="G50" s="69"/>
      <c r="H50" s="69"/>
      <c r="I50" s="17" t="s">
        <v>4</v>
      </c>
      <c r="J50" s="5"/>
      <c r="K50" s="7"/>
      <c r="L50" s="17"/>
      <c r="M50" s="17"/>
      <c r="N50" s="17"/>
      <c r="O50" s="5">
        <f t="shared" si="9"/>
        <v>5</v>
      </c>
      <c r="P50" s="5"/>
      <c r="Q50" s="44"/>
      <c r="R50" s="44"/>
    </row>
    <row r="51" spans="1:18" x14ac:dyDescent="0.4">
      <c r="A51" s="15">
        <v>13</v>
      </c>
      <c r="B51" s="5" t="s">
        <v>50</v>
      </c>
      <c r="C51" s="5" t="s">
        <v>53</v>
      </c>
      <c r="D51" s="5">
        <v>1</v>
      </c>
      <c r="E51" s="5">
        <v>8</v>
      </c>
      <c r="F51" s="5">
        <f>SUM(D51:E51)</f>
        <v>9</v>
      </c>
      <c r="G51" s="69"/>
      <c r="H51" s="69"/>
      <c r="I51" s="17" t="s">
        <v>4</v>
      </c>
      <c r="J51" s="5"/>
      <c r="K51" s="7"/>
      <c r="L51" s="17"/>
      <c r="M51" s="17"/>
      <c r="N51" s="17"/>
      <c r="O51" s="5">
        <f t="shared" si="9"/>
        <v>9</v>
      </c>
      <c r="P51" s="5"/>
      <c r="Q51" s="21"/>
      <c r="R51" s="21"/>
    </row>
    <row r="52" spans="1:18" x14ac:dyDescent="0.4">
      <c r="A52" s="15">
        <v>14</v>
      </c>
      <c r="B52" s="5" t="s">
        <v>38</v>
      </c>
      <c r="C52" s="5" t="s">
        <v>49</v>
      </c>
      <c r="D52" s="4">
        <v>1</v>
      </c>
      <c r="E52" s="5">
        <v>25</v>
      </c>
      <c r="F52" s="5">
        <f t="shared" si="8"/>
        <v>26</v>
      </c>
      <c r="G52" s="69">
        <f>+F52+F53</f>
        <v>33</v>
      </c>
      <c r="H52" s="69">
        <v>20</v>
      </c>
      <c r="I52" s="17" t="s">
        <v>4</v>
      </c>
      <c r="J52" s="5"/>
      <c r="K52" s="7"/>
      <c r="L52" s="17"/>
      <c r="M52" s="17"/>
      <c r="N52" s="17"/>
      <c r="O52" s="5">
        <f t="shared" si="9"/>
        <v>26</v>
      </c>
      <c r="P52" s="5"/>
      <c r="Q52" s="44"/>
      <c r="R52" s="44"/>
    </row>
    <row r="53" spans="1:18" x14ac:dyDescent="0.4">
      <c r="A53" s="15">
        <v>15</v>
      </c>
      <c r="B53" s="5" t="s">
        <v>38</v>
      </c>
      <c r="C53" s="41" t="s">
        <v>79</v>
      </c>
      <c r="D53" s="5">
        <v>1</v>
      </c>
      <c r="E53" s="5">
        <v>6</v>
      </c>
      <c r="F53" s="5">
        <f t="shared" si="8"/>
        <v>7</v>
      </c>
      <c r="G53" s="69"/>
      <c r="H53" s="69"/>
      <c r="I53" s="17" t="s">
        <v>4</v>
      </c>
      <c r="J53" s="5"/>
      <c r="K53" s="7"/>
      <c r="L53" s="17"/>
      <c r="M53" s="17"/>
      <c r="N53" s="17"/>
      <c r="O53" s="5">
        <f t="shared" si="9"/>
        <v>7</v>
      </c>
      <c r="P53" s="5"/>
      <c r="Q53" s="21"/>
      <c r="R53" s="21"/>
    </row>
    <row r="54" spans="1:18" x14ac:dyDescent="0.4">
      <c r="A54" s="15">
        <v>16</v>
      </c>
      <c r="B54" s="5" t="s">
        <v>50</v>
      </c>
      <c r="C54" s="5" t="s">
        <v>52</v>
      </c>
      <c r="D54" s="5">
        <v>2</v>
      </c>
      <c r="E54" s="5">
        <v>20</v>
      </c>
      <c r="F54" s="5">
        <f t="shared" si="8"/>
        <v>22</v>
      </c>
      <c r="G54" s="69">
        <f>+F54+F55</f>
        <v>40</v>
      </c>
      <c r="H54" s="69">
        <v>21</v>
      </c>
      <c r="I54" s="17" t="s">
        <v>4</v>
      </c>
      <c r="J54" s="5"/>
      <c r="K54" s="7"/>
      <c r="L54" s="17"/>
      <c r="M54" s="17"/>
      <c r="N54" s="17"/>
      <c r="O54" s="5">
        <f t="shared" si="9"/>
        <v>22</v>
      </c>
      <c r="P54" s="5"/>
      <c r="Q54" s="21"/>
      <c r="R54" s="21"/>
    </row>
    <row r="55" spans="1:18" x14ac:dyDescent="0.4">
      <c r="A55" s="15">
        <v>17</v>
      </c>
      <c r="B55" s="5" t="s">
        <v>50</v>
      </c>
      <c r="C55" s="7" t="s">
        <v>66</v>
      </c>
      <c r="D55" s="5">
        <v>1</v>
      </c>
      <c r="E55" s="5">
        <v>17</v>
      </c>
      <c r="F55" s="5">
        <f t="shared" si="8"/>
        <v>18</v>
      </c>
      <c r="G55" s="69"/>
      <c r="H55" s="69"/>
      <c r="I55" s="17" t="s">
        <v>4</v>
      </c>
      <c r="J55" s="5"/>
      <c r="K55" s="7"/>
      <c r="L55" s="17"/>
      <c r="M55" s="17"/>
      <c r="N55" s="17"/>
      <c r="O55" s="5">
        <f t="shared" si="9"/>
        <v>18</v>
      </c>
      <c r="P55" s="5"/>
      <c r="Q55" s="21"/>
      <c r="R55" s="21"/>
    </row>
    <row r="56" spans="1:18" x14ac:dyDescent="0.4">
      <c r="A56" s="77" t="s">
        <v>62</v>
      </c>
      <c r="B56" s="77"/>
      <c r="C56" s="77"/>
      <c r="D56" s="6">
        <f>SUM(D39:D55)</f>
        <v>22</v>
      </c>
      <c r="E56" s="6">
        <f>SUM(E39:E55)</f>
        <v>128</v>
      </c>
      <c r="F56" s="6">
        <f>SUM(F39:F55)</f>
        <v>150</v>
      </c>
      <c r="G56" s="6"/>
      <c r="H56" s="6"/>
      <c r="I56" s="16"/>
      <c r="J56" s="6"/>
      <c r="K56" s="12"/>
      <c r="L56" s="16"/>
      <c r="M56" s="16"/>
      <c r="N56" s="16"/>
      <c r="O56" s="6">
        <f>SUM(O39:O55)</f>
        <v>149</v>
      </c>
      <c r="P56" s="6">
        <f>SUM(P39:P55)</f>
        <v>1</v>
      </c>
      <c r="Q56" s="21"/>
      <c r="R56" s="21"/>
    </row>
    <row r="57" spans="1:18" x14ac:dyDescent="0.4">
      <c r="A57" s="77" t="s">
        <v>63</v>
      </c>
      <c r="B57" s="77"/>
      <c r="C57" s="77"/>
      <c r="D57" s="6">
        <f>+D37+D56</f>
        <v>85</v>
      </c>
      <c r="E57" s="6">
        <f>+E37+E56</f>
        <v>677</v>
      </c>
      <c r="F57" s="6">
        <f>+F37+F56</f>
        <v>762</v>
      </c>
      <c r="G57" s="6"/>
      <c r="H57" s="6"/>
      <c r="I57" s="16"/>
      <c r="J57" s="6"/>
      <c r="K57" s="12"/>
      <c r="L57" s="16"/>
      <c r="M57" s="16"/>
      <c r="N57" s="16"/>
      <c r="O57" s="6">
        <f>+O37+O56</f>
        <v>753</v>
      </c>
      <c r="P57" s="6">
        <f>+P37+P56</f>
        <v>9</v>
      </c>
      <c r="Q57" s="21"/>
      <c r="R57" s="21"/>
    </row>
    <row r="58" spans="1:18" ht="33" customHeight="1" x14ac:dyDescent="0.4">
      <c r="A58" s="84" t="s">
        <v>168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6"/>
    </row>
    <row r="59" spans="1:18" ht="16.25" customHeight="1" x14ac:dyDescent="0.4">
      <c r="A59" s="88" t="s">
        <v>169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90"/>
    </row>
    <row r="60" spans="1:18" ht="33" customHeight="1" x14ac:dyDescent="0.4">
      <c r="A60" s="84" t="s">
        <v>167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6"/>
    </row>
    <row r="61" spans="1:18" ht="33" customHeight="1" x14ac:dyDescent="0.4">
      <c r="A61" s="84" t="s">
        <v>101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6"/>
    </row>
    <row r="62" spans="1:18" ht="16.25" customHeight="1" x14ac:dyDescent="0.4">
      <c r="A62" s="84" t="s">
        <v>170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6"/>
    </row>
  </sheetData>
  <sortState ref="A27:L29">
    <sortCondition ref="C27:C29"/>
  </sortState>
  <mergeCells count="72">
    <mergeCell ref="A59:R59"/>
    <mergeCell ref="A60:R60"/>
    <mergeCell ref="A61:R61"/>
    <mergeCell ref="A62:R62"/>
    <mergeCell ref="A1:R1"/>
    <mergeCell ref="G20:G22"/>
    <mergeCell ref="G29:G30"/>
    <mergeCell ref="A37:C37"/>
    <mergeCell ref="A58:R58"/>
    <mergeCell ref="G3:G4"/>
    <mergeCell ref="H3:H4"/>
    <mergeCell ref="G31:G33"/>
    <mergeCell ref="G46:G51"/>
    <mergeCell ref="G11:G13"/>
    <mergeCell ref="G6:G7"/>
    <mergeCell ref="G16:G18"/>
    <mergeCell ref="H6:H7"/>
    <mergeCell ref="H11:H13"/>
    <mergeCell ref="H16:H18"/>
    <mergeCell ref="H20:H22"/>
    <mergeCell ref="G14:G15"/>
    <mergeCell ref="H14:H15"/>
    <mergeCell ref="G39:G45"/>
    <mergeCell ref="H39:H45"/>
    <mergeCell ref="A56:C56"/>
    <mergeCell ref="A57:C57"/>
    <mergeCell ref="G23:G24"/>
    <mergeCell ref="H23:H24"/>
    <mergeCell ref="G54:G55"/>
    <mergeCell ref="G26:G28"/>
    <mergeCell ref="H46:H51"/>
    <mergeCell ref="H52:H53"/>
    <mergeCell ref="H54:H55"/>
    <mergeCell ref="G34:G36"/>
    <mergeCell ref="H34:H36"/>
    <mergeCell ref="H26:H28"/>
    <mergeCell ref="H29:H30"/>
    <mergeCell ref="H31:H33"/>
    <mergeCell ref="G52:G53"/>
    <mergeCell ref="L3:L4"/>
    <mergeCell ref="M3:M4"/>
    <mergeCell ref="N3:N4"/>
    <mergeCell ref="L6:L7"/>
    <mergeCell ref="M6:M7"/>
    <mergeCell ref="N6:N7"/>
    <mergeCell ref="L11:L13"/>
    <mergeCell ref="M11:M13"/>
    <mergeCell ref="N11:N13"/>
    <mergeCell ref="L14:L15"/>
    <mergeCell ref="M14:M15"/>
    <mergeCell ref="N14:N15"/>
    <mergeCell ref="L16:L18"/>
    <mergeCell ref="M16:M18"/>
    <mergeCell ref="N16:N18"/>
    <mergeCell ref="L20:L22"/>
    <mergeCell ref="M20:M22"/>
    <mergeCell ref="N20:N22"/>
    <mergeCell ref="L23:L24"/>
    <mergeCell ref="M23:M24"/>
    <mergeCell ref="N23:N24"/>
    <mergeCell ref="L26:L28"/>
    <mergeCell ref="M26:M28"/>
    <mergeCell ref="N26:N28"/>
    <mergeCell ref="L29:L30"/>
    <mergeCell ref="M29:M30"/>
    <mergeCell ref="N29:N30"/>
    <mergeCell ref="L31:L33"/>
    <mergeCell ref="M31:M33"/>
    <mergeCell ref="N31:N33"/>
    <mergeCell ref="L34:L36"/>
    <mergeCell ref="M34:M36"/>
    <mergeCell ref="N34:N36"/>
  </mergeCells>
  <phoneticPr fontId="1" type="noConversion"/>
  <pageMargins left="0.11811023622047245" right="0.11811023622047245" top="0.15748031496062992" bottom="0.35433070866141736" header="0.11811023622047245" footer="0.11811023622047245"/>
  <pageSetup paperSize="9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團車次</vt:lpstr>
      <vt:lpstr>團車次!Print_Titles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王翠蓮</cp:lastModifiedBy>
  <cp:lastPrinted>2023-03-01T04:24:10Z</cp:lastPrinted>
  <dcterms:created xsi:type="dcterms:W3CDTF">2023-02-21T00:56:30Z</dcterms:created>
  <dcterms:modified xsi:type="dcterms:W3CDTF">2023-03-01T08:23:02Z</dcterms:modified>
</cp:coreProperties>
</file>